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defaultThemeVersion="166925"/>
  <mc:AlternateContent xmlns:mc="http://schemas.openxmlformats.org/markup-compatibility/2006">
    <mc:Choice Requires="x15">
      <x15ac:absPath xmlns:x15ac="http://schemas.microsoft.com/office/spreadsheetml/2010/11/ac" url="C:\Users\Warren Kowalenko\Desktop\Blackstone Fix &amp; Flip Docs\Equity Rates Sheet\"/>
    </mc:Choice>
  </mc:AlternateContent>
  <xr:revisionPtr revIDLastSave="0" documentId="13_ncr:1_{AB7CA602-7DE3-4F77-A6EB-D0E1103986CC}" xr6:coauthVersionLast="47" xr6:coauthVersionMax="47" xr10:uidLastSave="{00000000-0000-0000-0000-000000000000}"/>
  <workbookProtection workbookAlgorithmName="SHA-512" workbookHashValue="ypnUYrqsfDthjqOPB0RITiI7hgOCsdFFAvDA7MvoZWLo+z73br2RiUviRVCi3OrCjQ2O3CmoICn5XH/iPBz8Ww==" workbookSaltValue="hZNFjampEfVNBP28PiqqOA==" workbookSpinCount="100000" lockStructure="1"/>
  <bookViews>
    <workbookView xWindow="-120" yWindow="-120" windowWidth="20730" windowHeight="11160" xr2:uid="{39BA9363-7EA2-4BAA-AFC6-E2D5C0DAB68A}"/>
  </bookViews>
  <sheets>
    <sheet name="Group A Investors" sheetId="2" r:id="rId1"/>
    <sheet name="Group B Investors" sheetId="3" r:id="rId2"/>
    <sheet name="Group C Investors" sheetId="4" r:id="rId3"/>
  </sheets>
  <definedNames>
    <definedName name="_xlnm.Print_Area" localSheetId="0">'Group A Investors'!$A$1:$K$28</definedName>
    <definedName name="_xlnm.Print_Area" localSheetId="1">'Group B Investors'!$A$1:$K$28</definedName>
    <definedName name="_xlnm.Print_Area" localSheetId="2">'Group C Investors'!$A$1:$K$28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15" i="4" l="1"/>
  <c r="K14" i="4"/>
  <c r="K13" i="4"/>
  <c r="K12" i="4"/>
  <c r="K11" i="4"/>
  <c r="K10" i="4"/>
  <c r="G15" i="4"/>
  <c r="G14" i="4"/>
  <c r="G13" i="4"/>
  <c r="G12" i="4"/>
  <c r="G11" i="4"/>
  <c r="G10" i="4"/>
  <c r="K15" i="3"/>
  <c r="K14" i="3"/>
  <c r="K13" i="3"/>
  <c r="K12" i="3"/>
  <c r="K11" i="3"/>
  <c r="K10" i="3"/>
  <c r="G15" i="3"/>
  <c r="G14" i="3"/>
  <c r="G13" i="3"/>
  <c r="G12" i="3"/>
  <c r="G11" i="3"/>
  <c r="G10" i="3"/>
  <c r="E16" i="4"/>
  <c r="C16" i="4"/>
  <c r="B16" i="4"/>
  <c r="I15" i="4"/>
  <c r="E15" i="4"/>
  <c r="I14" i="4"/>
  <c r="E14" i="4"/>
  <c r="I13" i="4"/>
  <c r="E13" i="4"/>
  <c r="I12" i="4"/>
  <c r="E12" i="4"/>
  <c r="I11" i="4"/>
  <c r="E11" i="4"/>
  <c r="I10" i="4"/>
  <c r="I16" i="4" s="1"/>
  <c r="E10" i="4"/>
  <c r="I16" i="3"/>
  <c r="C16" i="3"/>
  <c r="B16" i="3"/>
  <c r="I15" i="3"/>
  <c r="E15" i="3"/>
  <c r="I14" i="3"/>
  <c r="E14" i="3"/>
  <c r="I13" i="3"/>
  <c r="E13" i="3"/>
  <c r="I12" i="3"/>
  <c r="E12" i="3"/>
  <c r="I11" i="3"/>
  <c r="E11" i="3"/>
  <c r="I10" i="3"/>
  <c r="E10" i="3"/>
  <c r="C16" i="2"/>
  <c r="B16" i="2"/>
  <c r="I15" i="2"/>
  <c r="K15" i="2" s="1"/>
  <c r="E15" i="2"/>
  <c r="G15" i="2" s="1"/>
  <c r="I14" i="2"/>
  <c r="K14" i="2" s="1"/>
  <c r="E14" i="2"/>
  <c r="G14" i="2" s="1"/>
  <c r="I13" i="2"/>
  <c r="K13" i="2" s="1"/>
  <c r="E13" i="2"/>
  <c r="G13" i="2" s="1"/>
  <c r="I12" i="2"/>
  <c r="K12" i="2" s="1"/>
  <c r="E12" i="2"/>
  <c r="G12" i="2" s="1"/>
  <c r="I11" i="2"/>
  <c r="K11" i="2" s="1"/>
  <c r="E11" i="2"/>
  <c r="G11" i="2" s="1"/>
  <c r="I10" i="2"/>
  <c r="K10" i="2" s="1"/>
  <c r="E10" i="2"/>
  <c r="G10" i="2" s="1"/>
  <c r="G16" i="4" l="1"/>
  <c r="G16" i="3"/>
  <c r="K16" i="4"/>
  <c r="K16" i="3"/>
  <c r="E16" i="3"/>
  <c r="I16" i="2"/>
  <c r="E16" i="2"/>
  <c r="G16" i="2"/>
  <c r="K16" i="2"/>
</calcChain>
</file>

<file path=xl/sharedStrings.xml><?xml version="1.0" encoding="utf-8"?>
<sst xmlns="http://schemas.openxmlformats.org/spreadsheetml/2006/main" count="93" uniqueCount="39">
  <si>
    <t>Month 1</t>
  </si>
  <si>
    <t>Month 2</t>
  </si>
  <si>
    <t>Month 3</t>
  </si>
  <si>
    <t>Month 4</t>
  </si>
  <si>
    <t>Month 5</t>
  </si>
  <si>
    <t>Month 6</t>
  </si>
  <si>
    <t>Blackstone JV</t>
  </si>
  <si>
    <t>Fix &amp; Flip Investment Program</t>
  </si>
  <si>
    <t>Principal Investment</t>
  </si>
  <si>
    <t>OR</t>
  </si>
  <si>
    <t>Notes:</t>
  </si>
  <si>
    <t># of
Invested
Months
out of  12 Months</t>
  </si>
  <si>
    <t>Investors Returns</t>
  </si>
  <si>
    <t>Investors  Returns</t>
  </si>
  <si>
    <t>Definition: "Month 1" - means venture receiving the earlier of: first investor's cash contribution OR first investor's deferred portions of trades / vendors invoices.</t>
  </si>
  <si>
    <t>Contributions of Cash are scheduled to be invested into the venture in Month 1.</t>
  </si>
  <si>
    <t>Please refer to the Business Plan's section titled "Investments" for additional details on this worksheet.</t>
  </si>
  <si>
    <r>
      <rPr>
        <b/>
        <sz val="10"/>
        <color theme="1"/>
        <rFont val="Calibri"/>
        <family val="2"/>
        <scheme val="minor"/>
      </rPr>
      <t>Group A Investors</t>
    </r>
    <r>
      <rPr>
        <sz val="10"/>
        <color theme="1"/>
        <rFont val="Calibri"/>
        <family val="2"/>
        <scheme val="minor"/>
      </rPr>
      <t xml:space="preserve"> Returns on:
Cash Contributions
AND/OR
Deferred Portions of Trades / Vendors Invoices
(Contributed In Any Combo Chosen By Each Investor,
AND Payable Via Any Combo Of These Two Options Below) </t>
    </r>
  </si>
  <si>
    <t>Preferred Rate up to max 9% (Annualized) 
Paid Before Profit Sharing
(prorated, time-weighted return)</t>
  </si>
  <si>
    <t>Profit Sharing up to max 10% (Annualized)
Paid After Preferred Rate
(prorated, time-weighted return)</t>
  </si>
  <si>
    <t>This table shows how Group A Investors contributions would be treated.</t>
  </si>
  <si>
    <t>Private Equity Investors Rates Sheet Example for Group A Investors</t>
  </si>
  <si>
    <t>Note: Green values in columns B &amp; C are manual editable input cells; all other cells are formulated and locked.</t>
  </si>
  <si>
    <t>Project
Duration</t>
  </si>
  <si>
    <t>Definition: "Month" - means first day of the month to last day of the month.</t>
  </si>
  <si>
    <t>Contributions of deferred portions of trades / vendors invoices are scheduled to be invested into the venture at irregular intervals over the remaining months of the project's duration. The effective date shall be the date the invoice is submitted with a portion of the invoice requested to be deferred for payment by the respective trade / vendor until sale of house.</t>
  </si>
  <si>
    <t>Investors Cash Contribution</t>
  </si>
  <si>
    <t>Investors Deferred Portions of Trades / Vendors Invoices</t>
  </si>
  <si>
    <t>Suggestion: investors can change all green values in columns B &amp; C to $0, then input their own amount(s). Password: flipper.</t>
  </si>
  <si>
    <t>Private Equity Investors Rates Sheet Example for Group B Investors</t>
  </si>
  <si>
    <r>
      <rPr>
        <b/>
        <sz val="10"/>
        <color theme="1"/>
        <rFont val="Calibri"/>
        <family val="2"/>
        <scheme val="minor"/>
      </rPr>
      <t>Group B Investors</t>
    </r>
    <r>
      <rPr>
        <sz val="10"/>
        <color theme="1"/>
        <rFont val="Calibri"/>
        <family val="2"/>
        <scheme val="minor"/>
      </rPr>
      <t xml:space="preserve"> Returns on:
Cash Contributions
AND/OR
Deferred Portions of Trades / Vendors Invoices
(Contributed In Any Combo Chosen By Each Investor,
AND Payable Via Any Combo Of These Two Options Below) </t>
    </r>
  </si>
  <si>
    <t>Preferred Rate up to max 12% (Annualized) 
Paid Before Profit Sharing
(prorated, time-weighted return)</t>
  </si>
  <si>
    <t>Profit Sharing up to max 15% (Annualized)
Paid After Preferred Rate
(prorated, time-weighted return)</t>
  </si>
  <si>
    <t>This table shows how Group B Investors contributions would be treated.</t>
  </si>
  <si>
    <t>Private Equity Investors Rates Sheet Example for Group C Investors</t>
  </si>
  <si>
    <r>
      <rPr>
        <b/>
        <sz val="10"/>
        <color theme="1"/>
        <rFont val="Calibri"/>
        <family val="2"/>
        <scheme val="minor"/>
      </rPr>
      <t>Group C Investors</t>
    </r>
    <r>
      <rPr>
        <sz val="10"/>
        <color theme="1"/>
        <rFont val="Calibri"/>
        <family val="2"/>
        <scheme val="minor"/>
      </rPr>
      <t xml:space="preserve"> Returns on:
Cash Contributions
AND/OR
Deferred Portions of Trades / Vendors Invoices
(Contributed In Any Combo Chosen By Each Investor,
AND Payable Via Any Combo Of These Two Options Below) </t>
    </r>
  </si>
  <si>
    <t>Preferred Rate up to max 15% (Annualized) 
Paid Before Profit Sharing
(prorated, time-weighted return)</t>
  </si>
  <si>
    <t>Profit Sharing up to max 20% (Annualized)
Paid After Preferred Rate
(prorated, time-weighted return)</t>
  </si>
  <si>
    <t>This table shows how Group C Investors contributions would be treated.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</si>
</sst>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quot;$&quot;#,##0"/>
  </numFmts>
  <fonts count="5" x14ac:knownFonts="1">
    <font>
      <sz val="11"/>
      <color theme="1"/>
      <name val="Calibri"/>
      <family val="2"/>
      <scheme val="minor"/>
    </font>
    <font>
      <sz val="11"/>
      <color theme="1"/>
      <name val="Calibri"/>
      <family val="2"/>
      <scheme val="minor"/>
    </font>
    <font>
      <b/>
      <sz val="10"/>
      <color theme="1"/>
      <name val="Calibri"/>
      <family val="2"/>
      <scheme val="minor"/>
    </font>
    <font>
      <sz val="10"/>
      <color theme="1"/>
      <name val="Calibri"/>
      <family val="2"/>
      <scheme val="minor"/>
    </font>
    <font>
      <b/>
      <sz val="10"/>
      <color rgb="FF00B050"/>
      <name val="Calibri"/>
      <family val="2"/>
      <scheme val="minor"/>
    </font>
  </fonts>
  <fills count="5">
    <fill>
      <patternFill patternType="none"/>
    </fill>
    <fill>
      <patternFill patternType="gray125"/>
    </fill>
    <fill>
      <patternFill patternType="solid">
        <fgColor rgb="FFFFFF00"/>
        <bgColor indexed="64"/>
      </patternFill>
    </fill>
    <fill>
      <patternFill patternType="solid">
        <fgColor rgb="FF00B0F0"/>
        <bgColor indexed="64"/>
      </patternFill>
    </fill>
    <fill>
      <patternFill patternType="solid">
        <fgColor rgb="FF92D050"/>
        <bgColor indexed="64"/>
      </patternFill>
    </fill>
  </fills>
  <borders count="17">
    <border>
      <left/>
      <right/>
      <top/>
      <bottom/>
      <diagonal/>
    </border>
    <border>
      <left/>
      <right/>
      <top/>
      <bottom style="thin">
        <color indexed="64"/>
      </bottom>
      <diagonal/>
    </border>
    <border>
      <left/>
      <right style="thin">
        <color indexed="64"/>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9" fontId="1" fillId="0" borderId="0" applyFont="0" applyFill="0" applyBorder="0" applyAlignment="0" applyProtection="0"/>
  </cellStyleXfs>
  <cellXfs count="58">
    <xf numFmtId="0" fontId="0" fillId="0" borderId="0" xfId="0"/>
    <xf numFmtId="0" fontId="2" fillId="0" borderId="0" xfId="0" applyFont="1" applyAlignment="1">
      <alignment horizontal="left"/>
    </xf>
    <xf numFmtId="164" fontId="3" fillId="0" borderId="0" xfId="1" applyNumberFormat="1" applyFont="1" applyAlignment="1">
      <alignment horizontal="right" wrapText="1"/>
    </xf>
    <xf numFmtId="165" fontId="3" fillId="0" borderId="0" xfId="0" applyNumberFormat="1" applyFont="1" applyAlignment="1">
      <alignment horizontal="right" wrapText="1"/>
    </xf>
    <xf numFmtId="0" fontId="3" fillId="0" borderId="0" xfId="0" applyFont="1" applyAlignment="1">
      <alignment horizontal="right" wrapText="1"/>
    </xf>
    <xf numFmtId="165" fontId="4" fillId="0" borderId="0" xfId="0" applyNumberFormat="1" applyFont="1" applyAlignment="1">
      <alignment horizontal="left"/>
    </xf>
    <xf numFmtId="0" fontId="3" fillId="0" borderId="0" xfId="0" applyFont="1" applyAlignment="1">
      <alignment horizontal="right"/>
    </xf>
    <xf numFmtId="164" fontId="3" fillId="0" borderId="0" xfId="1" applyNumberFormat="1" applyFont="1" applyAlignment="1">
      <alignment horizontal="right"/>
    </xf>
    <xf numFmtId="165" fontId="3" fillId="0" borderId="0" xfId="0" applyNumberFormat="1" applyFont="1" applyAlignment="1">
      <alignment horizontal="right"/>
    </xf>
    <xf numFmtId="165" fontId="3" fillId="0" borderId="0" xfId="0" applyNumberFormat="1" applyFont="1" applyBorder="1" applyAlignment="1">
      <alignment horizontal="right" wrapText="1"/>
    </xf>
    <xf numFmtId="0" fontId="3" fillId="0" borderId="12" xfId="0" applyFont="1" applyBorder="1" applyAlignment="1">
      <alignment horizontal="right" wrapText="1"/>
    </xf>
    <xf numFmtId="0" fontId="3" fillId="0" borderId="9" xfId="0" applyFont="1" applyBorder="1" applyAlignment="1">
      <alignment horizontal="right" wrapText="1"/>
    </xf>
    <xf numFmtId="0" fontId="3" fillId="0" borderId="8" xfId="0" applyFont="1" applyBorder="1" applyAlignment="1">
      <alignment horizontal="right" wrapText="1"/>
    </xf>
    <xf numFmtId="0" fontId="3" fillId="0" borderId="16" xfId="0" applyFont="1" applyBorder="1" applyAlignment="1">
      <alignment horizontal="right" wrapText="1"/>
    </xf>
    <xf numFmtId="0" fontId="3" fillId="0" borderId="0" xfId="0" applyFont="1" applyBorder="1" applyAlignment="1">
      <alignment horizontal="right" wrapText="1"/>
    </xf>
    <xf numFmtId="165" fontId="4" fillId="2" borderId="9" xfId="0" applyNumberFormat="1" applyFont="1" applyFill="1" applyBorder="1" applyAlignment="1">
      <alignment horizontal="right" wrapText="1"/>
    </xf>
    <xf numFmtId="165" fontId="3" fillId="0" borderId="8" xfId="0" applyNumberFormat="1" applyFont="1" applyBorder="1" applyAlignment="1">
      <alignment horizontal="right" wrapText="1"/>
    </xf>
    <xf numFmtId="165" fontId="3" fillId="0" borderId="9" xfId="0" applyNumberFormat="1" applyFont="1" applyBorder="1" applyAlignment="1">
      <alignment horizontal="right" wrapText="1"/>
    </xf>
    <xf numFmtId="1" fontId="3" fillId="0" borderId="10" xfId="0" applyNumberFormat="1" applyFont="1" applyBorder="1" applyAlignment="1">
      <alignment horizontal="right" wrapText="1"/>
    </xf>
    <xf numFmtId="165" fontId="3" fillId="0" borderId="10" xfId="0" applyNumberFormat="1" applyFont="1" applyBorder="1" applyAlignment="1">
      <alignment horizontal="right" wrapText="1"/>
    </xf>
    <xf numFmtId="165" fontId="3" fillId="0" borderId="11" xfId="0" applyNumberFormat="1" applyFont="1" applyBorder="1" applyAlignment="1">
      <alignment horizontal="right" wrapText="1"/>
    </xf>
    <xf numFmtId="165" fontId="3" fillId="0" borderId="2" xfId="0" applyNumberFormat="1" applyFont="1" applyBorder="1" applyAlignment="1">
      <alignment horizontal="right" wrapText="1"/>
    </xf>
    <xf numFmtId="1" fontId="3" fillId="0" borderId="0" xfId="0" applyNumberFormat="1" applyFont="1" applyBorder="1" applyAlignment="1">
      <alignment horizontal="right" wrapText="1"/>
    </xf>
    <xf numFmtId="165" fontId="3" fillId="0" borderId="3" xfId="0" applyNumberFormat="1" applyFont="1" applyBorder="1" applyAlignment="1">
      <alignment horizontal="right" wrapText="1"/>
    </xf>
    <xf numFmtId="165" fontId="3" fillId="0" borderId="6" xfId="0" applyNumberFormat="1" applyFont="1" applyBorder="1" applyAlignment="1">
      <alignment horizontal="right" wrapText="1"/>
    </xf>
    <xf numFmtId="1" fontId="3" fillId="0" borderId="1" xfId="0" applyNumberFormat="1" applyFont="1" applyBorder="1" applyAlignment="1">
      <alignment horizontal="right" wrapText="1"/>
    </xf>
    <xf numFmtId="165" fontId="3" fillId="0" borderId="1" xfId="0" applyNumberFormat="1" applyFont="1" applyBorder="1" applyAlignment="1">
      <alignment horizontal="right" wrapText="1"/>
    </xf>
    <xf numFmtId="165" fontId="3" fillId="0" borderId="0" xfId="0" applyNumberFormat="1" applyFont="1" applyFill="1" applyAlignment="1">
      <alignment horizontal="right" wrapText="1"/>
    </xf>
    <xf numFmtId="0" fontId="3" fillId="0" borderId="1" xfId="0" applyFont="1" applyBorder="1" applyAlignment="1">
      <alignment horizontal="left"/>
    </xf>
    <xf numFmtId="0" fontId="3" fillId="0" borderId="1" xfId="0" applyFont="1" applyBorder="1" applyAlignment="1">
      <alignment horizontal="right"/>
    </xf>
    <xf numFmtId="165" fontId="3" fillId="0" borderId="1" xfId="0" applyNumberFormat="1" applyFont="1" applyBorder="1" applyAlignment="1">
      <alignment horizontal="right"/>
    </xf>
    <xf numFmtId="0" fontId="3" fillId="0" borderId="0" xfId="0" applyFont="1" applyAlignment="1">
      <alignment horizontal="left"/>
    </xf>
    <xf numFmtId="0" fontId="3" fillId="0" borderId="0" xfId="0" applyFont="1" applyAlignment="1">
      <alignment horizontal="left" wrapText="1"/>
    </xf>
    <xf numFmtId="164" fontId="3" fillId="0" borderId="0" xfId="1" applyNumberFormat="1" applyFont="1" applyAlignment="1">
      <alignment vertical="top" wrapText="1"/>
    </xf>
    <xf numFmtId="165" fontId="4" fillId="2" borderId="8" xfId="0" applyNumberFormat="1" applyFont="1" applyFill="1" applyBorder="1" applyAlignment="1">
      <alignment horizontal="right" wrapText="1"/>
    </xf>
    <xf numFmtId="165" fontId="4" fillId="2" borderId="2" xfId="0" applyNumberFormat="1" applyFont="1" applyFill="1" applyBorder="1" applyAlignment="1">
      <alignment horizontal="right" wrapText="1"/>
    </xf>
    <xf numFmtId="165" fontId="4" fillId="2" borderId="6" xfId="0" applyNumberFormat="1" applyFont="1" applyFill="1" applyBorder="1" applyAlignment="1">
      <alignment horizontal="right" wrapText="1"/>
    </xf>
    <xf numFmtId="164" fontId="3" fillId="0" borderId="0" xfId="1" applyNumberFormat="1" applyFont="1" applyAlignment="1">
      <alignment vertical="top" wrapText="1"/>
    </xf>
    <xf numFmtId="0" fontId="3" fillId="0" borderId="1" xfId="0" applyFont="1" applyBorder="1" applyAlignment="1">
      <alignment horizontal="right" wrapText="1"/>
    </xf>
    <xf numFmtId="0" fontId="3" fillId="0" borderId="0" xfId="0" applyNumberFormat="1" applyFont="1" applyAlignment="1">
      <alignment horizontal="left"/>
    </xf>
    <xf numFmtId="0" fontId="3" fillId="0" borderId="4" xfId="0" applyFont="1" applyBorder="1" applyAlignment="1">
      <alignment horizontal="center" wrapText="1"/>
    </xf>
    <xf numFmtId="0" fontId="3" fillId="0" borderId="7" xfId="0" applyFont="1" applyBorder="1" applyAlignment="1">
      <alignment horizontal="center" wrapText="1"/>
    </xf>
    <xf numFmtId="0" fontId="3" fillId="0" borderId="10" xfId="0" applyFont="1" applyBorder="1" applyAlignment="1">
      <alignment horizontal="center" wrapText="1"/>
    </xf>
    <xf numFmtId="0" fontId="3" fillId="0" borderId="5" xfId="0" applyFont="1" applyBorder="1" applyAlignment="1">
      <alignment horizontal="center" wrapText="1"/>
    </xf>
    <xf numFmtId="0" fontId="3" fillId="3" borderId="3" xfId="0" applyFont="1" applyFill="1" applyBorder="1" applyAlignment="1">
      <alignment horizontal="center" wrapText="1"/>
    </xf>
    <xf numFmtId="0" fontId="3" fillId="3" borderId="1" xfId="0" applyFont="1" applyFill="1" applyBorder="1" applyAlignment="1">
      <alignment horizontal="center" wrapText="1"/>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9" fontId="3" fillId="4" borderId="1" xfId="0" applyNumberFormat="1" applyFont="1" applyFill="1" applyBorder="1" applyAlignment="1">
      <alignment horizontal="center" wrapText="1"/>
    </xf>
    <xf numFmtId="9" fontId="3" fillId="4" borderId="6" xfId="0" applyNumberFormat="1" applyFont="1" applyFill="1" applyBorder="1" applyAlignment="1">
      <alignment horizontal="center" wrapText="1"/>
    </xf>
    <xf numFmtId="0" fontId="3" fillId="0" borderId="0" xfId="0" applyNumberFormat="1" applyFont="1" applyAlignment="1">
      <alignment vertical="top"/>
    </xf>
    <xf numFmtId="0" fontId="3" fillId="0" borderId="0" xfId="0" applyNumberFormat="1" applyFont="1" applyAlignment="1">
      <alignment vertical="top" wrapText="1"/>
    </xf>
    <xf numFmtId="0" fontId="3" fillId="0" borderId="0" xfId="0" quotePrefix="1" applyNumberFormat="1" applyFont="1" applyAlignment="1">
      <alignment vertical="top"/>
    </xf>
    <xf numFmtId="0" fontId="3" fillId="0" borderId="0" xfId="0" applyNumberFormat="1" applyFont="1" applyAlignment="1">
      <alignment vertical="top" wrapText="1"/>
    </xf>
    <xf numFmtId="0" fontId="3" fillId="0" borderId="0" xfId="1" applyNumberFormat="1" applyFont="1" applyAlignment="1">
      <alignment vertical="top"/>
    </xf>
    <xf numFmtId="0" fontId="3" fillId="0" borderId="0" xfId="1" applyNumberFormat="1" applyFont="1" applyAlignment="1">
      <alignment vertical="top" wrapText="1"/>
    </xf>
    <xf numFmtId="0" fontId="3" fillId="0" borderId="0" xfId="1" applyNumberFormat="1" applyFont="1" applyAlignment="1">
      <alignment vertical="top" wrapText="1"/>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659D14-54D6-482F-8110-5A13548DDED0}">
  <sheetPr>
    <pageSetUpPr fitToPage="1"/>
  </sheetPr>
  <dimension ref="A1:L35"/>
  <sheetViews>
    <sheetView tabSelected="1" zoomScaleNormal="100" zoomScaleSheetLayoutView="100" workbookViewId="0"/>
  </sheetViews>
  <sheetFormatPr defaultRowHeight="12.75" x14ac:dyDescent="0.2"/>
  <cols>
    <col min="1" max="1" width="9.140625" style="4"/>
    <col min="2" max="2" width="18.42578125" style="2" customWidth="1"/>
    <col min="3" max="3" width="12" style="3" bestFit="1" customWidth="1"/>
    <col min="4" max="4" width="3.7109375" style="3" customWidth="1"/>
    <col min="5" max="5" width="11.42578125" style="4" customWidth="1"/>
    <col min="6" max="6" width="9.140625" style="4" bestFit="1" customWidth="1"/>
    <col min="7" max="7" width="10.28515625" style="4" customWidth="1"/>
    <col min="8" max="8" width="3.7109375" style="4" customWidth="1"/>
    <col min="9" max="9" width="11.140625" style="4" bestFit="1" customWidth="1"/>
    <col min="10" max="10" width="9.140625" style="4" bestFit="1" customWidth="1"/>
    <col min="11" max="11" width="10.28515625" style="4" customWidth="1"/>
    <col min="12" max="16384" width="9.140625" style="4"/>
  </cols>
  <sheetData>
    <row r="1" spans="1:12" x14ac:dyDescent="0.2">
      <c r="A1" s="1" t="s">
        <v>6</v>
      </c>
    </row>
    <row r="2" spans="1:12" x14ac:dyDescent="0.2">
      <c r="A2" s="1" t="s">
        <v>7</v>
      </c>
    </row>
    <row r="3" spans="1:12" x14ac:dyDescent="0.2">
      <c r="A3" s="1" t="s">
        <v>21</v>
      </c>
    </row>
    <row r="4" spans="1:12" x14ac:dyDescent="0.2">
      <c r="A4" s="39" t="s">
        <v>22</v>
      </c>
    </row>
    <row r="5" spans="1:12" x14ac:dyDescent="0.2">
      <c r="A5" s="39" t="s">
        <v>28</v>
      </c>
    </row>
    <row r="6" spans="1:12" x14ac:dyDescent="0.2">
      <c r="A6" s="5"/>
    </row>
    <row r="7" spans="1:12" s="6" customFormat="1" ht="97.5" customHeight="1" thickBot="1" x14ac:dyDescent="0.25">
      <c r="B7" s="7"/>
      <c r="C7" s="8"/>
      <c r="D7" s="8"/>
      <c r="E7" s="40" t="s">
        <v>17</v>
      </c>
      <c r="F7" s="41"/>
      <c r="G7" s="41"/>
      <c r="H7" s="42"/>
      <c r="I7" s="41"/>
      <c r="J7" s="41"/>
      <c r="K7" s="43"/>
    </row>
    <row r="8" spans="1:12" ht="54.75" customHeight="1" x14ac:dyDescent="0.2">
      <c r="E8" s="44" t="s">
        <v>18</v>
      </c>
      <c r="F8" s="45"/>
      <c r="G8" s="45"/>
      <c r="H8" s="46" t="s">
        <v>9</v>
      </c>
      <c r="I8" s="49" t="s">
        <v>19</v>
      </c>
      <c r="J8" s="49"/>
      <c r="K8" s="50"/>
    </row>
    <row r="9" spans="1:12" ht="102.75" customHeight="1" x14ac:dyDescent="0.2">
      <c r="A9" s="38" t="s">
        <v>23</v>
      </c>
      <c r="B9" s="9" t="s">
        <v>26</v>
      </c>
      <c r="C9" s="9" t="s">
        <v>27</v>
      </c>
      <c r="D9" s="9"/>
      <c r="E9" s="10" t="s">
        <v>8</v>
      </c>
      <c r="F9" s="10" t="s">
        <v>11</v>
      </c>
      <c r="G9" s="11" t="s">
        <v>12</v>
      </c>
      <c r="H9" s="47"/>
      <c r="I9" s="12" t="s">
        <v>8</v>
      </c>
      <c r="J9" s="10" t="s">
        <v>11</v>
      </c>
      <c r="K9" s="13" t="s">
        <v>13</v>
      </c>
      <c r="L9" s="14"/>
    </row>
    <row r="10" spans="1:12" x14ac:dyDescent="0.2">
      <c r="A10" s="14" t="s">
        <v>0</v>
      </c>
      <c r="B10" s="15">
        <v>32500</v>
      </c>
      <c r="C10" s="34">
        <v>15000</v>
      </c>
      <c r="D10" s="9"/>
      <c r="E10" s="17">
        <f t="shared" ref="E10:E15" si="0">B10+C10</f>
        <v>47500</v>
      </c>
      <c r="F10" s="18">
        <v>6</v>
      </c>
      <c r="G10" s="19">
        <f t="shared" ref="G10:G15" si="1">(0.09*(F10/12))*E10</f>
        <v>2137.5</v>
      </c>
      <c r="H10" s="47"/>
      <c r="I10" s="19">
        <f t="shared" ref="I10:I15" si="2">B10+C10</f>
        <v>47500</v>
      </c>
      <c r="J10" s="18">
        <v>6</v>
      </c>
      <c r="K10" s="16">
        <f t="shared" ref="K10:K15" si="3">(0.1*(J10/12))*I10</f>
        <v>2375</v>
      </c>
      <c r="L10" s="14"/>
    </row>
    <row r="11" spans="1:12" x14ac:dyDescent="0.2">
      <c r="A11" s="14" t="s">
        <v>1</v>
      </c>
      <c r="B11" s="20">
        <v>0</v>
      </c>
      <c r="C11" s="35">
        <v>10000</v>
      </c>
      <c r="D11" s="9"/>
      <c r="E11" s="20">
        <f t="shared" si="0"/>
        <v>10000</v>
      </c>
      <c r="F11" s="22">
        <v>5</v>
      </c>
      <c r="G11" s="9">
        <f t="shared" si="1"/>
        <v>375</v>
      </c>
      <c r="H11" s="47"/>
      <c r="I11" s="9">
        <f t="shared" si="2"/>
        <v>10000</v>
      </c>
      <c r="J11" s="22">
        <v>5</v>
      </c>
      <c r="K11" s="21">
        <f t="shared" si="3"/>
        <v>416.66666666666669</v>
      </c>
    </row>
    <row r="12" spans="1:12" x14ac:dyDescent="0.2">
      <c r="A12" s="14" t="s">
        <v>2</v>
      </c>
      <c r="B12" s="20">
        <v>0</v>
      </c>
      <c r="C12" s="35">
        <v>5000</v>
      </c>
      <c r="D12" s="9"/>
      <c r="E12" s="20">
        <f t="shared" si="0"/>
        <v>5000</v>
      </c>
      <c r="F12" s="22">
        <v>4</v>
      </c>
      <c r="G12" s="9">
        <f t="shared" si="1"/>
        <v>150</v>
      </c>
      <c r="H12" s="47"/>
      <c r="I12" s="9">
        <f t="shared" si="2"/>
        <v>5000</v>
      </c>
      <c r="J12" s="22">
        <v>4</v>
      </c>
      <c r="K12" s="21">
        <f t="shared" si="3"/>
        <v>166.66666666666666</v>
      </c>
    </row>
    <row r="13" spans="1:12" x14ac:dyDescent="0.2">
      <c r="A13" s="14" t="s">
        <v>3</v>
      </c>
      <c r="B13" s="20">
        <v>0</v>
      </c>
      <c r="C13" s="35">
        <v>1000</v>
      </c>
      <c r="D13" s="9"/>
      <c r="E13" s="20">
        <f t="shared" si="0"/>
        <v>1000</v>
      </c>
      <c r="F13" s="22">
        <v>3</v>
      </c>
      <c r="G13" s="9">
        <f t="shared" si="1"/>
        <v>22.5</v>
      </c>
      <c r="H13" s="47"/>
      <c r="I13" s="9">
        <f t="shared" si="2"/>
        <v>1000</v>
      </c>
      <c r="J13" s="22">
        <v>3</v>
      </c>
      <c r="K13" s="21">
        <f t="shared" si="3"/>
        <v>25</v>
      </c>
    </row>
    <row r="14" spans="1:12" x14ac:dyDescent="0.2">
      <c r="A14" s="14" t="s">
        <v>4</v>
      </c>
      <c r="B14" s="20">
        <v>0</v>
      </c>
      <c r="C14" s="35">
        <v>1000</v>
      </c>
      <c r="D14" s="9"/>
      <c r="E14" s="20">
        <f t="shared" si="0"/>
        <v>1000</v>
      </c>
      <c r="F14" s="22">
        <v>2</v>
      </c>
      <c r="G14" s="9">
        <f t="shared" si="1"/>
        <v>15</v>
      </c>
      <c r="H14" s="47"/>
      <c r="I14" s="9">
        <f t="shared" si="2"/>
        <v>1000</v>
      </c>
      <c r="J14" s="22">
        <v>2</v>
      </c>
      <c r="K14" s="21">
        <f t="shared" si="3"/>
        <v>16.666666666666668</v>
      </c>
    </row>
    <row r="15" spans="1:12" x14ac:dyDescent="0.2">
      <c r="A15" s="14" t="s">
        <v>5</v>
      </c>
      <c r="B15" s="23">
        <v>0</v>
      </c>
      <c r="C15" s="36">
        <v>500</v>
      </c>
      <c r="D15" s="9"/>
      <c r="E15" s="23">
        <f t="shared" si="0"/>
        <v>500</v>
      </c>
      <c r="F15" s="25">
        <v>1</v>
      </c>
      <c r="G15" s="26">
        <f t="shared" si="1"/>
        <v>3.75</v>
      </c>
      <c r="H15" s="47"/>
      <c r="I15" s="26">
        <f t="shared" si="2"/>
        <v>500</v>
      </c>
      <c r="J15" s="25">
        <v>1</v>
      </c>
      <c r="K15" s="24">
        <f t="shared" si="3"/>
        <v>4.166666666666667</v>
      </c>
      <c r="L15" s="14"/>
    </row>
    <row r="16" spans="1:12" ht="13.5" thickBot="1" x14ac:dyDescent="0.25">
      <c r="B16" s="3">
        <f>SUM(B10:B15)</f>
        <v>32500</v>
      </c>
      <c r="C16" s="3">
        <f>SUM(C10:C15)</f>
        <v>32500</v>
      </c>
      <c r="D16" s="9"/>
      <c r="E16" s="3">
        <f t="shared" ref="E16" si="4">SUM(E10:E15)</f>
        <v>65000</v>
      </c>
      <c r="F16" s="3"/>
      <c r="G16" s="3">
        <f t="shared" ref="G16" si="5">SUM(G10:G15)</f>
        <v>2703.75</v>
      </c>
      <c r="H16" s="48"/>
      <c r="I16" s="3">
        <f t="shared" ref="I16" si="6">SUM(I10:I15)</f>
        <v>65000</v>
      </c>
      <c r="J16" s="3"/>
      <c r="K16" s="3">
        <f t="shared" ref="K16" si="7">SUM(K10:K15)</f>
        <v>3004.1666666666661</v>
      </c>
    </row>
    <row r="17" spans="1:12" x14ac:dyDescent="0.2">
      <c r="E17" s="3"/>
      <c r="F17" s="3"/>
      <c r="G17" s="3"/>
      <c r="H17" s="27"/>
      <c r="I17" s="3"/>
      <c r="J17" s="3"/>
      <c r="K17" s="3"/>
    </row>
    <row r="19" spans="1:12" x14ac:dyDescent="0.2">
      <c r="A19" s="28" t="s">
        <v>10</v>
      </c>
      <c r="B19" s="29"/>
      <c r="C19" s="30"/>
      <c r="D19" s="30"/>
      <c r="E19" s="29"/>
      <c r="F19" s="29"/>
      <c r="G19" s="29"/>
      <c r="H19" s="29"/>
      <c r="I19" s="29"/>
      <c r="J19" s="29"/>
      <c r="K19" s="29"/>
      <c r="L19" s="6"/>
    </row>
    <row r="20" spans="1:12" s="31" customFormat="1" ht="15" customHeight="1" x14ac:dyDescent="0.2">
      <c r="A20" s="31">
        <v>1</v>
      </c>
      <c r="B20" s="51" t="s">
        <v>20</v>
      </c>
      <c r="C20" s="52"/>
      <c r="D20" s="52"/>
      <c r="E20" s="52"/>
      <c r="F20" s="52"/>
      <c r="G20" s="52"/>
      <c r="H20" s="52"/>
      <c r="I20" s="52"/>
      <c r="J20" s="52"/>
      <c r="K20" s="52"/>
    </row>
    <row r="21" spans="1:12" s="31" customFormat="1" x14ac:dyDescent="0.2">
      <c r="A21" s="31">
        <v>2</v>
      </c>
      <c r="B21" s="53" t="s">
        <v>24</v>
      </c>
      <c r="C21" s="51"/>
      <c r="D21" s="51"/>
      <c r="E21" s="51"/>
      <c r="F21" s="51"/>
      <c r="G21" s="51"/>
      <c r="H21" s="51"/>
      <c r="I21" s="51"/>
      <c r="J21" s="51"/>
      <c r="K21" s="51"/>
    </row>
    <row r="22" spans="1:12" s="31" customFormat="1" ht="15" customHeight="1" x14ac:dyDescent="0.2">
      <c r="A22" s="31">
        <v>3</v>
      </c>
      <c r="B22" s="54" t="s">
        <v>14</v>
      </c>
      <c r="C22" s="54"/>
      <c r="D22" s="54"/>
      <c r="E22" s="54"/>
      <c r="F22" s="54"/>
      <c r="G22" s="54"/>
      <c r="H22" s="54"/>
      <c r="I22" s="54"/>
      <c r="J22" s="54"/>
      <c r="K22" s="54"/>
    </row>
    <row r="23" spans="1:12" s="31" customFormat="1" ht="15" customHeight="1" x14ac:dyDescent="0.2">
      <c r="B23" s="54"/>
      <c r="C23" s="54"/>
      <c r="D23" s="54"/>
      <c r="E23" s="54"/>
      <c r="F23" s="54"/>
      <c r="G23" s="54"/>
      <c r="H23" s="54"/>
      <c r="I23" s="54"/>
      <c r="J23" s="54"/>
      <c r="K23" s="54"/>
    </row>
    <row r="24" spans="1:12" s="31" customFormat="1" x14ac:dyDescent="0.2">
      <c r="A24" s="31">
        <v>4</v>
      </c>
      <c r="B24" s="55" t="s">
        <v>15</v>
      </c>
      <c r="C24" s="56"/>
      <c r="D24" s="56"/>
      <c r="E24" s="56"/>
      <c r="F24" s="56"/>
      <c r="G24" s="56"/>
      <c r="H24" s="56"/>
      <c r="I24" s="56"/>
      <c r="J24" s="56"/>
      <c r="K24" s="56"/>
    </row>
    <row r="25" spans="1:12" s="31" customFormat="1" ht="15" customHeight="1" x14ac:dyDescent="0.2">
      <c r="A25" s="31">
        <v>5</v>
      </c>
      <c r="B25" s="57" t="s">
        <v>25</v>
      </c>
      <c r="C25" s="57"/>
      <c r="D25" s="57"/>
      <c r="E25" s="57"/>
      <c r="F25" s="57"/>
      <c r="G25" s="57"/>
      <c r="H25" s="57"/>
      <c r="I25" s="57"/>
      <c r="J25" s="57"/>
      <c r="K25" s="57"/>
    </row>
    <row r="26" spans="1:12" s="31" customFormat="1" ht="15" customHeight="1" x14ac:dyDescent="0.2">
      <c r="B26" s="57"/>
      <c r="C26" s="57"/>
      <c r="D26" s="57"/>
      <c r="E26" s="57"/>
      <c r="F26" s="57"/>
      <c r="G26" s="57"/>
      <c r="H26" s="57"/>
      <c r="I26" s="57"/>
      <c r="J26" s="57"/>
      <c r="K26" s="57"/>
    </row>
    <row r="27" spans="1:12" s="31" customFormat="1" ht="15" customHeight="1" x14ac:dyDescent="0.2">
      <c r="B27" s="57"/>
      <c r="C27" s="57"/>
      <c r="D27" s="57"/>
      <c r="E27" s="57"/>
      <c r="F27" s="57"/>
      <c r="G27" s="57"/>
      <c r="H27" s="57"/>
      <c r="I27" s="57"/>
      <c r="J27" s="57"/>
      <c r="K27" s="57"/>
    </row>
    <row r="28" spans="1:12" ht="15" customHeight="1" x14ac:dyDescent="0.2">
      <c r="A28" s="32">
        <v>6</v>
      </c>
      <c r="B28" s="51" t="s">
        <v>16</v>
      </c>
      <c r="C28" s="56"/>
      <c r="D28" s="56"/>
      <c r="E28" s="56"/>
      <c r="F28" s="56"/>
      <c r="G28" s="56"/>
      <c r="H28" s="56"/>
      <c r="I28" s="56"/>
      <c r="J28" s="56"/>
      <c r="K28" s="56"/>
    </row>
    <row r="29" spans="1:12" x14ac:dyDescent="0.2">
      <c r="B29" s="33"/>
      <c r="C29" s="33"/>
      <c r="D29" s="33"/>
      <c r="E29" s="33"/>
      <c r="F29" s="33"/>
      <c r="G29" s="33"/>
      <c r="H29" s="33"/>
      <c r="I29" s="33"/>
      <c r="J29" s="33"/>
      <c r="K29" s="33"/>
    </row>
    <row r="30" spans="1:12" x14ac:dyDescent="0.2">
      <c r="A30" s="31"/>
      <c r="B30" s="33"/>
      <c r="C30" s="33"/>
      <c r="D30" s="33"/>
      <c r="E30" s="33"/>
      <c r="F30" s="33"/>
      <c r="G30" s="33"/>
      <c r="H30" s="33"/>
      <c r="I30" s="33"/>
      <c r="J30" s="33"/>
      <c r="K30" s="33"/>
    </row>
    <row r="31" spans="1:12" x14ac:dyDescent="0.2">
      <c r="B31" s="33"/>
      <c r="C31" s="33"/>
      <c r="D31" s="33"/>
      <c r="E31" s="33"/>
      <c r="F31" s="33"/>
      <c r="G31" s="33"/>
      <c r="H31" s="33"/>
      <c r="I31" s="33"/>
      <c r="J31" s="33"/>
      <c r="K31" s="33"/>
    </row>
    <row r="32" spans="1:12" x14ac:dyDescent="0.2">
      <c r="B32" s="33"/>
      <c r="C32" s="33"/>
      <c r="D32" s="33"/>
      <c r="E32" s="33"/>
      <c r="F32" s="33"/>
      <c r="G32" s="33"/>
      <c r="H32" s="33"/>
      <c r="I32" s="33"/>
      <c r="J32" s="33"/>
      <c r="K32" s="33"/>
    </row>
    <row r="33" spans="1:11" x14ac:dyDescent="0.2">
      <c r="A33" s="32"/>
      <c r="C33" s="33"/>
      <c r="D33" s="33"/>
      <c r="E33" s="33"/>
      <c r="F33" s="33"/>
      <c r="G33" s="33"/>
      <c r="H33" s="33"/>
      <c r="I33" s="33"/>
      <c r="J33" s="33"/>
      <c r="K33" s="33"/>
    </row>
    <row r="34" spans="1:11" x14ac:dyDescent="0.2">
      <c r="B34" s="33"/>
      <c r="C34" s="33"/>
      <c r="D34" s="33"/>
      <c r="E34" s="33"/>
      <c r="F34" s="33"/>
      <c r="G34" s="33"/>
      <c r="H34" s="33"/>
      <c r="I34" s="33"/>
      <c r="J34" s="33"/>
      <c r="K34" s="33"/>
    </row>
    <row r="35" spans="1:11" x14ac:dyDescent="0.2">
      <c r="B35" s="33"/>
      <c r="C35" s="33"/>
      <c r="D35" s="33"/>
      <c r="E35" s="33"/>
      <c r="F35" s="33"/>
      <c r="G35" s="33"/>
      <c r="H35" s="33"/>
      <c r="I35" s="33"/>
      <c r="J35" s="33"/>
      <c r="K35" s="33"/>
    </row>
  </sheetData>
  <sheetProtection algorithmName="SHA-512" hashValue="AkxyuQm6BBDOWJkmLVeGWBw5+56fauWC5lCZDV1AVna2EAC3pq0v47PS3QUdE6MnKurd0ZIlsJ+dHL6fp1MOHg==" saltValue="Tj3gzcQ8Bij8NOWFy8ITWA==" spinCount="100000" sheet="1" objects="1" scenarios="1"/>
  <protectedRanges>
    <protectedRange algorithmName="SHA-512" hashValue="NomwYU7Es9oq1IT+QgH55H/AksDm+/OgsdcNPuMJi5SnIGT5Ga01voS8+kj/s2v4auxW5D7JnlOp5OSZniZCig==" saltValue="tcMA1TyJ++MK1M/EwT3RMw==" spinCount="100000" sqref="B10" name="Range1"/>
    <protectedRange algorithmName="SHA-512" hashValue="AU7cc6eky0vpnnEV+zv7dbWU9R5oV3zdxvmyQuOIsbc8wjh5ZWTqv3Gt6fmZAxsHQOTaI1cl+ZvRo7bz3xdplA==" saltValue="xr8Cyx0RGICV2aApP4E8oQ==" spinCount="100000" sqref="C10:C15" name="Range2"/>
  </protectedRanges>
  <mergeCells count="6">
    <mergeCell ref="B25:K27"/>
    <mergeCell ref="E7:K7"/>
    <mergeCell ref="E8:G8"/>
    <mergeCell ref="H8:H16"/>
    <mergeCell ref="I8:K8"/>
    <mergeCell ref="B22:K23"/>
  </mergeCells>
  <pageMargins left="0.7" right="0.7" top="0.75" bottom="0.75" header="0.3" footer="0.3"/>
  <pageSetup scale="8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7AC7A3-E215-4F3C-8948-BB75C1DF7AD4}">
  <sheetPr>
    <pageSetUpPr fitToPage="1"/>
  </sheetPr>
  <dimension ref="A1:L35"/>
  <sheetViews>
    <sheetView zoomScaleNormal="100" zoomScaleSheetLayoutView="100" workbookViewId="0"/>
  </sheetViews>
  <sheetFormatPr defaultRowHeight="12.75" x14ac:dyDescent="0.2"/>
  <cols>
    <col min="1" max="1" width="9.140625" style="4"/>
    <col min="2" max="2" width="18.42578125" style="2" customWidth="1"/>
    <col min="3" max="3" width="12" style="3" bestFit="1" customWidth="1"/>
    <col min="4" max="4" width="3.7109375" style="3" customWidth="1"/>
    <col min="5" max="5" width="11.42578125" style="4" customWidth="1"/>
    <col min="6" max="6" width="9.140625" style="4" bestFit="1" customWidth="1"/>
    <col min="7" max="7" width="10.28515625" style="4" customWidth="1"/>
    <col min="8" max="8" width="3.7109375" style="4" customWidth="1"/>
    <col min="9" max="9" width="11.140625" style="4" bestFit="1" customWidth="1"/>
    <col min="10" max="10" width="9.140625" style="4" bestFit="1" customWidth="1"/>
    <col min="11" max="11" width="10.28515625" style="4" customWidth="1"/>
    <col min="12" max="16384" width="9.140625" style="4"/>
  </cols>
  <sheetData>
    <row r="1" spans="1:12" x14ac:dyDescent="0.2">
      <c r="A1" s="1" t="s">
        <v>6</v>
      </c>
    </row>
    <row r="2" spans="1:12" x14ac:dyDescent="0.2">
      <c r="A2" s="1" t="s">
        <v>7</v>
      </c>
    </row>
    <row r="3" spans="1:12" x14ac:dyDescent="0.2">
      <c r="A3" s="1" t="s">
        <v>29</v>
      </c>
    </row>
    <row r="4" spans="1:12" x14ac:dyDescent="0.2">
      <c r="A4" s="39" t="s">
        <v>22</v>
      </c>
    </row>
    <row r="5" spans="1:12" x14ac:dyDescent="0.2">
      <c r="A5" s="39" t="s">
        <v>28</v>
      </c>
    </row>
    <row r="6" spans="1:12" x14ac:dyDescent="0.2">
      <c r="A6" s="5"/>
    </row>
    <row r="7" spans="1:12" s="6" customFormat="1" ht="97.5" customHeight="1" thickBot="1" x14ac:dyDescent="0.25">
      <c r="B7" s="7"/>
      <c r="C7" s="8"/>
      <c r="D7" s="8"/>
      <c r="E7" s="40" t="s">
        <v>30</v>
      </c>
      <c r="F7" s="41"/>
      <c r="G7" s="41"/>
      <c r="H7" s="42"/>
      <c r="I7" s="41"/>
      <c r="J7" s="41"/>
      <c r="K7" s="43"/>
    </row>
    <row r="8" spans="1:12" ht="54.75" customHeight="1" x14ac:dyDescent="0.2">
      <c r="E8" s="44" t="s">
        <v>31</v>
      </c>
      <c r="F8" s="45"/>
      <c r="G8" s="45"/>
      <c r="H8" s="46" t="s">
        <v>9</v>
      </c>
      <c r="I8" s="49" t="s">
        <v>32</v>
      </c>
      <c r="J8" s="49"/>
      <c r="K8" s="50"/>
    </row>
    <row r="9" spans="1:12" ht="102.75" customHeight="1" x14ac:dyDescent="0.2">
      <c r="A9" s="38" t="s">
        <v>23</v>
      </c>
      <c r="B9" s="9" t="s">
        <v>26</v>
      </c>
      <c r="C9" s="9" t="s">
        <v>27</v>
      </c>
      <c r="D9" s="9"/>
      <c r="E9" s="10" t="s">
        <v>8</v>
      </c>
      <c r="F9" s="10" t="s">
        <v>11</v>
      </c>
      <c r="G9" s="11" t="s">
        <v>12</v>
      </c>
      <c r="H9" s="47"/>
      <c r="I9" s="12" t="s">
        <v>8</v>
      </c>
      <c r="J9" s="10" t="s">
        <v>11</v>
      </c>
      <c r="K9" s="13" t="s">
        <v>13</v>
      </c>
      <c r="L9" s="14"/>
    </row>
    <row r="10" spans="1:12" x14ac:dyDescent="0.2">
      <c r="A10" s="14" t="s">
        <v>0</v>
      </c>
      <c r="B10" s="15">
        <v>32500</v>
      </c>
      <c r="C10" s="34">
        <v>15000</v>
      </c>
      <c r="D10" s="9"/>
      <c r="E10" s="17">
        <f t="shared" ref="E10:E15" si="0">B10+C10</f>
        <v>47500</v>
      </c>
      <c r="F10" s="18">
        <v>6</v>
      </c>
      <c r="G10" s="19">
        <f>(0.12*(F10/12))*E10</f>
        <v>2850</v>
      </c>
      <c r="H10" s="47"/>
      <c r="I10" s="19">
        <f t="shared" ref="I10:I15" si="1">B10+C10</f>
        <v>47500</v>
      </c>
      <c r="J10" s="18">
        <v>6</v>
      </c>
      <c r="K10" s="16">
        <f>(0.15*(J10/12))*I10</f>
        <v>3562.5</v>
      </c>
      <c r="L10" s="14"/>
    </row>
    <row r="11" spans="1:12" x14ac:dyDescent="0.2">
      <c r="A11" s="14" t="s">
        <v>1</v>
      </c>
      <c r="B11" s="20">
        <v>0</v>
      </c>
      <c r="C11" s="35">
        <v>10000</v>
      </c>
      <c r="D11" s="9"/>
      <c r="E11" s="20">
        <f t="shared" si="0"/>
        <v>10000</v>
      </c>
      <c r="F11" s="22">
        <v>5</v>
      </c>
      <c r="G11" s="9">
        <f>(0.12*(F11/12))*E11</f>
        <v>500</v>
      </c>
      <c r="H11" s="47"/>
      <c r="I11" s="9">
        <f t="shared" si="1"/>
        <v>10000</v>
      </c>
      <c r="J11" s="22">
        <v>5</v>
      </c>
      <c r="K11" s="21">
        <f>(0.15*(J11/12))*I11</f>
        <v>625</v>
      </c>
    </row>
    <row r="12" spans="1:12" x14ac:dyDescent="0.2">
      <c r="A12" s="14" t="s">
        <v>2</v>
      </c>
      <c r="B12" s="20">
        <v>0</v>
      </c>
      <c r="C12" s="35">
        <v>5000</v>
      </c>
      <c r="D12" s="9"/>
      <c r="E12" s="20">
        <f t="shared" si="0"/>
        <v>5000</v>
      </c>
      <c r="F12" s="22">
        <v>4</v>
      </c>
      <c r="G12" s="9">
        <f>(0.12*(F12/12))*E12</f>
        <v>199.99999999999997</v>
      </c>
      <c r="H12" s="47"/>
      <c r="I12" s="9">
        <f t="shared" si="1"/>
        <v>5000</v>
      </c>
      <c r="J12" s="22">
        <v>4</v>
      </c>
      <c r="K12" s="21">
        <f>(0.15*(J12/12))*I12</f>
        <v>249.99999999999997</v>
      </c>
    </row>
    <row r="13" spans="1:12" x14ac:dyDescent="0.2">
      <c r="A13" s="14" t="s">
        <v>3</v>
      </c>
      <c r="B13" s="20">
        <v>0</v>
      </c>
      <c r="C13" s="35">
        <v>1000</v>
      </c>
      <c r="D13" s="9"/>
      <c r="E13" s="20">
        <f t="shared" si="0"/>
        <v>1000</v>
      </c>
      <c r="F13" s="22">
        <v>3</v>
      </c>
      <c r="G13" s="9">
        <f>(0.12*(F13/12))*E13</f>
        <v>30</v>
      </c>
      <c r="H13" s="47"/>
      <c r="I13" s="9">
        <f t="shared" si="1"/>
        <v>1000</v>
      </c>
      <c r="J13" s="22">
        <v>3</v>
      </c>
      <c r="K13" s="21">
        <f>(0.15*(J13/12))*I13</f>
        <v>37.5</v>
      </c>
    </row>
    <row r="14" spans="1:12" x14ac:dyDescent="0.2">
      <c r="A14" s="14" t="s">
        <v>4</v>
      </c>
      <c r="B14" s="20">
        <v>0</v>
      </c>
      <c r="C14" s="35">
        <v>1000</v>
      </c>
      <c r="D14" s="9"/>
      <c r="E14" s="20">
        <f t="shared" si="0"/>
        <v>1000</v>
      </c>
      <c r="F14" s="22">
        <v>2</v>
      </c>
      <c r="G14" s="9">
        <f>(0.12*(F14/12))*E14</f>
        <v>19.999999999999996</v>
      </c>
      <c r="H14" s="47"/>
      <c r="I14" s="9">
        <f t="shared" si="1"/>
        <v>1000</v>
      </c>
      <c r="J14" s="22">
        <v>2</v>
      </c>
      <c r="K14" s="21">
        <f>(0.15*(J14/12))*I14</f>
        <v>24.999999999999996</v>
      </c>
    </row>
    <row r="15" spans="1:12" x14ac:dyDescent="0.2">
      <c r="A15" s="14" t="s">
        <v>5</v>
      </c>
      <c r="B15" s="23">
        <v>0</v>
      </c>
      <c r="C15" s="36">
        <v>500</v>
      </c>
      <c r="D15" s="9"/>
      <c r="E15" s="23">
        <f t="shared" si="0"/>
        <v>500</v>
      </c>
      <c r="F15" s="25">
        <v>1</v>
      </c>
      <c r="G15" s="26">
        <f>(0.12*(F15/12))*E15</f>
        <v>4.9999999999999991</v>
      </c>
      <c r="H15" s="47"/>
      <c r="I15" s="26">
        <f t="shared" si="1"/>
        <v>500</v>
      </c>
      <c r="J15" s="25">
        <v>1</v>
      </c>
      <c r="K15" s="24">
        <f>(0.15*(J15/12))*I15</f>
        <v>6.2499999999999991</v>
      </c>
      <c r="L15" s="14"/>
    </row>
    <row r="16" spans="1:12" ht="13.5" thickBot="1" x14ac:dyDescent="0.25">
      <c r="B16" s="3">
        <f>SUM(B10:B15)</f>
        <v>32500</v>
      </c>
      <c r="C16" s="3">
        <f>SUM(C10:C15)</f>
        <v>32500</v>
      </c>
      <c r="D16" s="9"/>
      <c r="E16" s="3">
        <f t="shared" ref="E16" si="2">SUM(E10:E15)</f>
        <v>65000</v>
      </c>
      <c r="F16" s="3"/>
      <c r="G16" s="3">
        <f t="shared" ref="G16" si="3">SUM(G10:G15)</f>
        <v>3605</v>
      </c>
      <c r="H16" s="48"/>
      <c r="I16" s="3">
        <f t="shared" ref="I16" si="4">SUM(I10:I15)</f>
        <v>65000</v>
      </c>
      <c r="J16" s="3"/>
      <c r="K16" s="3">
        <f t="shared" ref="K16" si="5">SUM(K10:K15)</f>
        <v>4506.25</v>
      </c>
    </row>
    <row r="17" spans="1:12" x14ac:dyDescent="0.2">
      <c r="E17" s="3"/>
      <c r="F17" s="3"/>
      <c r="G17" s="3"/>
      <c r="H17" s="27"/>
      <c r="I17" s="3"/>
      <c r="J17" s="3"/>
      <c r="K17" s="3"/>
    </row>
    <row r="19" spans="1:12" x14ac:dyDescent="0.2">
      <c r="A19" s="28" t="s">
        <v>10</v>
      </c>
      <c r="B19" s="29"/>
      <c r="C19" s="30"/>
      <c r="D19" s="30"/>
      <c r="E19" s="29"/>
      <c r="F19" s="29"/>
      <c r="G19" s="29"/>
      <c r="H19" s="29"/>
      <c r="I19" s="29"/>
      <c r="J19" s="29"/>
      <c r="K19" s="29"/>
      <c r="L19" s="6"/>
    </row>
    <row r="20" spans="1:12" s="31" customFormat="1" ht="15" customHeight="1" x14ac:dyDescent="0.2">
      <c r="A20" s="31">
        <v>1</v>
      </c>
      <c r="B20" s="51" t="s">
        <v>33</v>
      </c>
      <c r="C20" s="52"/>
      <c r="D20" s="52"/>
      <c r="E20" s="52"/>
      <c r="F20" s="52"/>
      <c r="G20" s="52"/>
      <c r="H20" s="52"/>
      <c r="I20" s="52"/>
      <c r="J20" s="52"/>
      <c r="K20" s="52"/>
    </row>
    <row r="21" spans="1:12" s="31" customFormat="1" x14ac:dyDescent="0.2">
      <c r="A21" s="31">
        <v>2</v>
      </c>
      <c r="B21" s="53" t="s">
        <v>24</v>
      </c>
      <c r="C21" s="51"/>
      <c r="D21" s="51"/>
      <c r="E21" s="51"/>
      <c r="F21" s="51"/>
      <c r="G21" s="51"/>
      <c r="H21" s="51"/>
      <c r="I21" s="51"/>
      <c r="J21" s="51"/>
      <c r="K21" s="51"/>
    </row>
    <row r="22" spans="1:12" s="31" customFormat="1" ht="15" customHeight="1" x14ac:dyDescent="0.2">
      <c r="A22" s="31">
        <v>3</v>
      </c>
      <c r="B22" s="54" t="s">
        <v>14</v>
      </c>
      <c r="C22" s="54"/>
      <c r="D22" s="54"/>
      <c r="E22" s="54"/>
      <c r="F22" s="54"/>
      <c r="G22" s="54"/>
      <c r="H22" s="54"/>
      <c r="I22" s="54"/>
      <c r="J22" s="54"/>
      <c r="K22" s="54"/>
    </row>
    <row r="23" spans="1:12" s="31" customFormat="1" ht="15" customHeight="1" x14ac:dyDescent="0.2">
      <c r="B23" s="54"/>
      <c r="C23" s="54"/>
      <c r="D23" s="54"/>
      <c r="E23" s="54"/>
      <c r="F23" s="54"/>
      <c r="G23" s="54"/>
      <c r="H23" s="54"/>
      <c r="I23" s="54"/>
      <c r="J23" s="54"/>
      <c r="K23" s="54"/>
    </row>
    <row r="24" spans="1:12" s="31" customFormat="1" x14ac:dyDescent="0.2">
      <c r="A24" s="31">
        <v>4</v>
      </c>
      <c r="B24" s="55" t="s">
        <v>15</v>
      </c>
      <c r="C24" s="56"/>
      <c r="D24" s="56"/>
      <c r="E24" s="56"/>
      <c r="F24" s="56"/>
      <c r="G24" s="56"/>
      <c r="H24" s="56"/>
      <c r="I24" s="56"/>
      <c r="J24" s="56"/>
      <c r="K24" s="56"/>
    </row>
    <row r="25" spans="1:12" s="31" customFormat="1" ht="15" customHeight="1" x14ac:dyDescent="0.2">
      <c r="A25" s="31">
        <v>5</v>
      </c>
      <c r="B25" s="57" t="s">
        <v>25</v>
      </c>
      <c r="C25" s="57"/>
      <c r="D25" s="57"/>
      <c r="E25" s="57"/>
      <c r="F25" s="57"/>
      <c r="G25" s="57"/>
      <c r="H25" s="57"/>
      <c r="I25" s="57"/>
      <c r="J25" s="57"/>
      <c r="K25" s="57"/>
    </row>
    <row r="26" spans="1:12" s="31" customFormat="1" ht="15" customHeight="1" x14ac:dyDescent="0.2">
      <c r="B26" s="57"/>
      <c r="C26" s="57"/>
      <c r="D26" s="57"/>
      <c r="E26" s="57"/>
      <c r="F26" s="57"/>
      <c r="G26" s="57"/>
      <c r="H26" s="57"/>
      <c r="I26" s="57"/>
      <c r="J26" s="57"/>
      <c r="K26" s="57"/>
    </row>
    <row r="27" spans="1:12" s="31" customFormat="1" ht="15" customHeight="1" x14ac:dyDescent="0.2">
      <c r="B27" s="57"/>
      <c r="C27" s="57"/>
      <c r="D27" s="57"/>
      <c r="E27" s="57"/>
      <c r="F27" s="57"/>
      <c r="G27" s="57"/>
      <c r="H27" s="57"/>
      <c r="I27" s="57"/>
      <c r="J27" s="57"/>
      <c r="K27" s="57"/>
    </row>
    <row r="28" spans="1:12" ht="15" customHeight="1" x14ac:dyDescent="0.2">
      <c r="A28" s="32">
        <v>6</v>
      </c>
      <c r="B28" s="51" t="s">
        <v>16</v>
      </c>
      <c r="C28" s="56"/>
      <c r="D28" s="56"/>
      <c r="E28" s="56"/>
      <c r="F28" s="56"/>
      <c r="G28" s="56"/>
      <c r="H28" s="56"/>
      <c r="I28" s="56"/>
      <c r="J28" s="56"/>
      <c r="K28" s="56"/>
    </row>
    <row r="29" spans="1:12" x14ac:dyDescent="0.2">
      <c r="B29" s="37"/>
      <c r="C29" s="37"/>
      <c r="D29" s="37"/>
      <c r="E29" s="37"/>
      <c r="F29" s="37"/>
      <c r="G29" s="37"/>
      <c r="H29" s="37"/>
      <c r="I29" s="37"/>
      <c r="J29" s="37"/>
      <c r="K29" s="37"/>
    </row>
    <row r="30" spans="1:12" x14ac:dyDescent="0.2">
      <c r="A30" s="31"/>
      <c r="B30" s="37"/>
      <c r="C30" s="37"/>
      <c r="D30" s="37"/>
      <c r="E30" s="37"/>
      <c r="F30" s="37"/>
      <c r="G30" s="37"/>
      <c r="H30" s="37"/>
      <c r="I30" s="37"/>
      <c r="J30" s="37"/>
      <c r="K30" s="37"/>
    </row>
    <row r="31" spans="1:12" x14ac:dyDescent="0.2">
      <c r="B31" s="37"/>
      <c r="C31" s="37"/>
      <c r="D31" s="37"/>
      <c r="E31" s="37"/>
      <c r="F31" s="37"/>
      <c r="G31" s="37"/>
      <c r="H31" s="37"/>
      <c r="I31" s="37"/>
      <c r="J31" s="37"/>
      <c r="K31" s="37"/>
    </row>
    <row r="32" spans="1:12" x14ac:dyDescent="0.2">
      <c r="B32" s="37"/>
      <c r="C32" s="37"/>
      <c r="D32" s="37"/>
      <c r="E32" s="37"/>
      <c r="F32" s="37"/>
      <c r="G32" s="37"/>
      <c r="H32" s="37"/>
      <c r="I32" s="37"/>
      <c r="J32" s="37"/>
      <c r="K32" s="37"/>
    </row>
    <row r="33" spans="1:11" x14ac:dyDescent="0.2">
      <c r="A33" s="32"/>
      <c r="C33" s="37"/>
      <c r="D33" s="37"/>
      <c r="E33" s="37"/>
      <c r="F33" s="37"/>
      <c r="G33" s="37"/>
      <c r="H33" s="37"/>
      <c r="I33" s="37"/>
      <c r="J33" s="37"/>
      <c r="K33" s="37"/>
    </row>
    <row r="34" spans="1:11" x14ac:dyDescent="0.2">
      <c r="B34" s="37"/>
      <c r="C34" s="37"/>
      <c r="D34" s="37"/>
      <c r="E34" s="37"/>
      <c r="F34" s="37"/>
      <c r="G34" s="37"/>
      <c r="H34" s="37"/>
      <c r="I34" s="37"/>
      <c r="J34" s="37"/>
      <c r="K34" s="37"/>
    </row>
    <row r="35" spans="1:11" x14ac:dyDescent="0.2">
      <c r="B35" s="37"/>
      <c r="C35" s="37"/>
      <c r="D35" s="37"/>
      <c r="E35" s="37"/>
      <c r="F35" s="37"/>
      <c r="G35" s="37"/>
      <c r="H35" s="37"/>
      <c r="I35" s="37"/>
      <c r="J35" s="37"/>
      <c r="K35" s="37"/>
    </row>
  </sheetData>
  <sheetProtection algorithmName="SHA-512" hashValue="6Cnqsyks7VH3hu7fMQDwXK+yj7Eh075qjHv5wgO34dEKCUirn7kNcQTbB0DqGccfRSfY/POXA1XhGOPHnuAcKQ==" saltValue="bLknZs/WvIihw+FSq5cRnQ==" spinCount="100000" sheet="1" objects="1" scenarios="1"/>
  <protectedRanges>
    <protectedRange algorithmName="SHA-512" hashValue="NomwYU7Es9oq1IT+QgH55H/AksDm+/OgsdcNPuMJi5SnIGT5Ga01voS8+kj/s2v4auxW5D7JnlOp5OSZniZCig==" saltValue="tcMA1TyJ++MK1M/EwT3RMw==" spinCount="100000" sqref="B10" name="Range1"/>
    <protectedRange algorithmName="SHA-512" hashValue="AU7cc6eky0vpnnEV+zv7dbWU9R5oV3zdxvmyQuOIsbc8wjh5ZWTqv3Gt6fmZAxsHQOTaI1cl+ZvRo7bz3xdplA==" saltValue="xr8Cyx0RGICV2aApP4E8oQ==" spinCount="100000" sqref="C10:C15" name="Range2"/>
  </protectedRanges>
  <mergeCells count="6">
    <mergeCell ref="E7:K7"/>
    <mergeCell ref="E8:G8"/>
    <mergeCell ref="H8:H16"/>
    <mergeCell ref="I8:K8"/>
    <mergeCell ref="B22:K23"/>
    <mergeCell ref="B25:K27"/>
  </mergeCells>
  <pageMargins left="0.7" right="0.7" top="0.75" bottom="0.75" header="0.3" footer="0.3"/>
  <pageSetup scale="88"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BA9DBF-ECD4-482D-BA52-F8B09B13FF8C}">
  <sheetPr>
    <pageSetUpPr fitToPage="1"/>
  </sheetPr>
  <dimension ref="A1:L35"/>
  <sheetViews>
    <sheetView zoomScaleNormal="100" zoomScaleSheetLayoutView="100" workbookViewId="0"/>
  </sheetViews>
  <sheetFormatPr defaultRowHeight="12.75" x14ac:dyDescent="0.2"/>
  <cols>
    <col min="1" max="1" width="9.140625" style="4"/>
    <col min="2" max="2" width="18.42578125" style="2" customWidth="1"/>
    <col min="3" max="3" width="12" style="3" bestFit="1" customWidth="1"/>
    <col min="4" max="4" width="3.7109375" style="3" customWidth="1"/>
    <col min="5" max="5" width="11.42578125" style="4" customWidth="1"/>
    <col min="6" max="6" width="9.140625" style="4" bestFit="1" customWidth="1"/>
    <col min="7" max="7" width="10.28515625" style="4" customWidth="1"/>
    <col min="8" max="8" width="3.7109375" style="4" customWidth="1"/>
    <col min="9" max="9" width="11.140625" style="4" bestFit="1" customWidth="1"/>
    <col min="10" max="10" width="9.140625" style="4" bestFit="1" customWidth="1"/>
    <col min="11" max="11" width="10.28515625" style="4" customWidth="1"/>
    <col min="12" max="16384" width="9.140625" style="4"/>
  </cols>
  <sheetData>
    <row r="1" spans="1:12" x14ac:dyDescent="0.2">
      <c r="A1" s="1" t="s">
        <v>6</v>
      </c>
    </row>
    <row r="2" spans="1:12" x14ac:dyDescent="0.2">
      <c r="A2" s="1" t="s">
        <v>7</v>
      </c>
    </row>
    <row r="3" spans="1:12" x14ac:dyDescent="0.2">
      <c r="A3" s="1" t="s">
        <v>34</v>
      </c>
    </row>
    <row r="4" spans="1:12" x14ac:dyDescent="0.2">
      <c r="A4" s="39" t="s">
        <v>22</v>
      </c>
    </row>
    <row r="5" spans="1:12" x14ac:dyDescent="0.2">
      <c r="A5" s="39" t="s">
        <v>28</v>
      </c>
    </row>
    <row r="6" spans="1:12" x14ac:dyDescent="0.2">
      <c r="A6" s="5"/>
    </row>
    <row r="7" spans="1:12" s="6" customFormat="1" ht="97.5" customHeight="1" thickBot="1" x14ac:dyDescent="0.25">
      <c r="B7" s="7"/>
      <c r="C7" s="8"/>
      <c r="D7" s="8"/>
      <c r="E7" s="40" t="s">
        <v>35</v>
      </c>
      <c r="F7" s="41"/>
      <c r="G7" s="41"/>
      <c r="H7" s="42"/>
      <c r="I7" s="41"/>
      <c r="J7" s="41"/>
      <c r="K7" s="43"/>
    </row>
    <row r="8" spans="1:12" ht="54.75" customHeight="1" x14ac:dyDescent="0.2">
      <c r="E8" s="44" t="s">
        <v>36</v>
      </c>
      <c r="F8" s="45"/>
      <c r="G8" s="45"/>
      <c r="H8" s="46" t="s">
        <v>9</v>
      </c>
      <c r="I8" s="49" t="s">
        <v>37</v>
      </c>
      <c r="J8" s="49"/>
      <c r="K8" s="50"/>
    </row>
    <row r="9" spans="1:12" ht="102.75" customHeight="1" x14ac:dyDescent="0.2">
      <c r="A9" s="38" t="s">
        <v>23</v>
      </c>
      <c r="B9" s="9" t="s">
        <v>26</v>
      </c>
      <c r="C9" s="9" t="s">
        <v>27</v>
      </c>
      <c r="D9" s="9"/>
      <c r="E9" s="10" t="s">
        <v>8</v>
      </c>
      <c r="F9" s="10" t="s">
        <v>11</v>
      </c>
      <c r="G9" s="11" t="s">
        <v>12</v>
      </c>
      <c r="H9" s="47"/>
      <c r="I9" s="12" t="s">
        <v>8</v>
      </c>
      <c r="J9" s="10" t="s">
        <v>11</v>
      </c>
      <c r="K9" s="13" t="s">
        <v>13</v>
      </c>
      <c r="L9" s="14"/>
    </row>
    <row r="10" spans="1:12" x14ac:dyDescent="0.2">
      <c r="A10" s="14" t="s">
        <v>0</v>
      </c>
      <c r="B10" s="15">
        <v>32500</v>
      </c>
      <c r="C10" s="34">
        <v>15000</v>
      </c>
      <c r="D10" s="9"/>
      <c r="E10" s="17">
        <f t="shared" ref="E10:E15" si="0">B10+C10</f>
        <v>47500</v>
      </c>
      <c r="F10" s="18">
        <v>6</v>
      </c>
      <c r="G10" s="19">
        <f>(0.15*(F10/12))*E10</f>
        <v>3562.5</v>
      </c>
      <c r="H10" s="47"/>
      <c r="I10" s="19">
        <f t="shared" ref="I10:I15" si="1">B10+C10</f>
        <v>47500</v>
      </c>
      <c r="J10" s="18">
        <v>6</v>
      </c>
      <c r="K10" s="16">
        <f>(0.2*(J10/12))*I10</f>
        <v>4750</v>
      </c>
      <c r="L10" s="14"/>
    </row>
    <row r="11" spans="1:12" x14ac:dyDescent="0.2">
      <c r="A11" s="14" t="s">
        <v>1</v>
      </c>
      <c r="B11" s="20">
        <v>0</v>
      </c>
      <c r="C11" s="35">
        <v>10000</v>
      </c>
      <c r="D11" s="9"/>
      <c r="E11" s="20">
        <f t="shared" si="0"/>
        <v>10000</v>
      </c>
      <c r="F11" s="22">
        <v>5</v>
      </c>
      <c r="G11" s="9">
        <f>(0.15*(F11/12))*E11</f>
        <v>625</v>
      </c>
      <c r="H11" s="47"/>
      <c r="I11" s="9">
        <f t="shared" si="1"/>
        <v>10000</v>
      </c>
      <c r="J11" s="22">
        <v>5</v>
      </c>
      <c r="K11" s="21">
        <f>(0.2*(J11/12))*I11</f>
        <v>833.33333333333337</v>
      </c>
    </row>
    <row r="12" spans="1:12" x14ac:dyDescent="0.2">
      <c r="A12" s="14" t="s">
        <v>2</v>
      </c>
      <c r="B12" s="20">
        <v>0</v>
      </c>
      <c r="C12" s="35">
        <v>5000</v>
      </c>
      <c r="D12" s="9"/>
      <c r="E12" s="20">
        <f t="shared" si="0"/>
        <v>5000</v>
      </c>
      <c r="F12" s="22">
        <v>4</v>
      </c>
      <c r="G12" s="9">
        <f>(0.15*(F12/12))*E12</f>
        <v>249.99999999999997</v>
      </c>
      <c r="H12" s="47"/>
      <c r="I12" s="9">
        <f t="shared" si="1"/>
        <v>5000</v>
      </c>
      <c r="J12" s="22">
        <v>4</v>
      </c>
      <c r="K12" s="21">
        <f>(0.2*(J12/12))*I12</f>
        <v>333.33333333333331</v>
      </c>
    </row>
    <row r="13" spans="1:12" x14ac:dyDescent="0.2">
      <c r="A13" s="14" t="s">
        <v>3</v>
      </c>
      <c r="B13" s="20">
        <v>0</v>
      </c>
      <c r="C13" s="35">
        <v>1000</v>
      </c>
      <c r="D13" s="9"/>
      <c r="E13" s="20">
        <f t="shared" si="0"/>
        <v>1000</v>
      </c>
      <c r="F13" s="22">
        <v>3</v>
      </c>
      <c r="G13" s="9">
        <f>(0.15*(F13/12))*E13</f>
        <v>37.5</v>
      </c>
      <c r="H13" s="47"/>
      <c r="I13" s="9">
        <f t="shared" si="1"/>
        <v>1000</v>
      </c>
      <c r="J13" s="22">
        <v>3</v>
      </c>
      <c r="K13" s="21">
        <f>(0.2*(J13/12))*I13</f>
        <v>50</v>
      </c>
    </row>
    <row r="14" spans="1:12" x14ac:dyDescent="0.2">
      <c r="A14" s="14" t="s">
        <v>4</v>
      </c>
      <c r="B14" s="20">
        <v>0</v>
      </c>
      <c r="C14" s="35">
        <v>1000</v>
      </c>
      <c r="D14" s="9"/>
      <c r="E14" s="20">
        <f t="shared" si="0"/>
        <v>1000</v>
      </c>
      <c r="F14" s="22">
        <v>2</v>
      </c>
      <c r="G14" s="9">
        <f>(0.15*(F14/12))*E14</f>
        <v>24.999999999999996</v>
      </c>
      <c r="H14" s="47"/>
      <c r="I14" s="9">
        <f t="shared" si="1"/>
        <v>1000</v>
      </c>
      <c r="J14" s="22">
        <v>2</v>
      </c>
      <c r="K14" s="21">
        <f>(0.2*(J14/12))*I14</f>
        <v>33.333333333333336</v>
      </c>
    </row>
    <row r="15" spans="1:12" x14ac:dyDescent="0.2">
      <c r="A15" s="14" t="s">
        <v>5</v>
      </c>
      <c r="B15" s="23">
        <v>0</v>
      </c>
      <c r="C15" s="36">
        <v>500</v>
      </c>
      <c r="D15" s="9"/>
      <c r="E15" s="23">
        <f t="shared" si="0"/>
        <v>500</v>
      </c>
      <c r="F15" s="25">
        <v>1</v>
      </c>
      <c r="G15" s="26">
        <f>(0.15*(F15/12))*E15</f>
        <v>6.2499999999999991</v>
      </c>
      <c r="H15" s="47"/>
      <c r="I15" s="26">
        <f t="shared" si="1"/>
        <v>500</v>
      </c>
      <c r="J15" s="25">
        <v>1</v>
      </c>
      <c r="K15" s="24">
        <f>(0.2*(J15/12))*I15</f>
        <v>8.3333333333333339</v>
      </c>
      <c r="L15" s="14"/>
    </row>
    <row r="16" spans="1:12" ht="13.5" thickBot="1" x14ac:dyDescent="0.25">
      <c r="B16" s="3">
        <f>SUM(B10:B15)</f>
        <v>32500</v>
      </c>
      <c r="C16" s="3">
        <f>SUM(C10:C15)</f>
        <v>32500</v>
      </c>
      <c r="D16" s="9"/>
      <c r="E16" s="3">
        <f t="shared" ref="E16" si="2">SUM(E10:E15)</f>
        <v>65000</v>
      </c>
      <c r="F16" s="3"/>
      <c r="G16" s="3">
        <f t="shared" ref="G16" si="3">SUM(G10:G15)</f>
        <v>4506.25</v>
      </c>
      <c r="H16" s="48"/>
      <c r="I16" s="3">
        <f t="shared" ref="I16" si="4">SUM(I10:I15)</f>
        <v>65000</v>
      </c>
      <c r="J16" s="3"/>
      <c r="K16" s="3">
        <f t="shared" ref="K16" si="5">SUM(K10:K15)</f>
        <v>6008.3333333333321</v>
      </c>
    </row>
    <row r="17" spans="1:12" x14ac:dyDescent="0.2">
      <c r="E17" s="3"/>
      <c r="F17" s="3"/>
      <c r="G17" s="3"/>
      <c r="H17" s="27"/>
      <c r="I17" s="3"/>
      <c r="J17" s="3"/>
      <c r="K17" s="3"/>
    </row>
    <row r="19" spans="1:12" x14ac:dyDescent="0.2">
      <c r="A19" s="28" t="s">
        <v>10</v>
      </c>
      <c r="B19" s="29"/>
      <c r="C19" s="30"/>
      <c r="D19" s="30"/>
      <c r="E19" s="29"/>
      <c r="F19" s="29"/>
      <c r="G19" s="29"/>
      <c r="H19" s="29"/>
      <c r="I19" s="29"/>
      <c r="J19" s="29"/>
      <c r="K19" s="29"/>
      <c r="L19" s="6"/>
    </row>
    <row r="20" spans="1:12" s="31" customFormat="1" ht="15" customHeight="1" x14ac:dyDescent="0.2">
      <c r="A20" s="31">
        <v>1</v>
      </c>
      <c r="B20" s="51" t="s">
        <v>38</v>
      </c>
      <c r="C20" s="52"/>
      <c r="D20" s="52"/>
      <c r="E20" s="52"/>
      <c r="F20" s="52"/>
      <c r="G20" s="52"/>
      <c r="H20" s="52"/>
      <c r="I20" s="52"/>
      <c r="J20" s="52"/>
      <c r="K20" s="52"/>
    </row>
    <row r="21" spans="1:12" s="31" customFormat="1" x14ac:dyDescent="0.2">
      <c r="A21" s="31">
        <v>2</v>
      </c>
      <c r="B21" s="53" t="s">
        <v>24</v>
      </c>
      <c r="C21" s="51"/>
      <c r="D21" s="51"/>
      <c r="E21" s="51"/>
      <c r="F21" s="51"/>
      <c r="G21" s="51"/>
      <c r="H21" s="51"/>
      <c r="I21" s="51"/>
      <c r="J21" s="51"/>
      <c r="K21" s="51"/>
    </row>
    <row r="22" spans="1:12" s="31" customFormat="1" ht="15" customHeight="1" x14ac:dyDescent="0.2">
      <c r="A22" s="31">
        <v>3</v>
      </c>
      <c r="B22" s="54" t="s">
        <v>14</v>
      </c>
      <c r="C22" s="54"/>
      <c r="D22" s="54"/>
      <c r="E22" s="54"/>
      <c r="F22" s="54"/>
      <c r="G22" s="54"/>
      <c r="H22" s="54"/>
      <c r="I22" s="54"/>
      <c r="J22" s="54"/>
      <c r="K22" s="54"/>
    </row>
    <row r="23" spans="1:12" s="31" customFormat="1" ht="15" customHeight="1" x14ac:dyDescent="0.2">
      <c r="B23" s="54"/>
      <c r="C23" s="54"/>
      <c r="D23" s="54"/>
      <c r="E23" s="54"/>
      <c r="F23" s="54"/>
      <c r="G23" s="54"/>
      <c r="H23" s="54"/>
      <c r="I23" s="54"/>
      <c r="J23" s="54"/>
      <c r="K23" s="54"/>
    </row>
    <row r="24" spans="1:12" s="31" customFormat="1" x14ac:dyDescent="0.2">
      <c r="A24" s="31">
        <v>4</v>
      </c>
      <c r="B24" s="55" t="s">
        <v>15</v>
      </c>
      <c r="C24" s="56"/>
      <c r="D24" s="56"/>
      <c r="E24" s="56"/>
      <c r="F24" s="56"/>
      <c r="G24" s="56"/>
      <c r="H24" s="56"/>
      <c r="I24" s="56"/>
      <c r="J24" s="56"/>
      <c r="K24" s="56"/>
    </row>
    <row r="25" spans="1:12" s="31" customFormat="1" ht="15" customHeight="1" x14ac:dyDescent="0.2">
      <c r="A25" s="31">
        <v>5</v>
      </c>
      <c r="B25" s="57" t="s">
        <v>25</v>
      </c>
      <c r="C25" s="57"/>
      <c r="D25" s="57"/>
      <c r="E25" s="57"/>
      <c r="F25" s="57"/>
      <c r="G25" s="57"/>
      <c r="H25" s="57"/>
      <c r="I25" s="57"/>
      <c r="J25" s="57"/>
      <c r="K25" s="57"/>
    </row>
    <row r="26" spans="1:12" s="31" customFormat="1" ht="15" customHeight="1" x14ac:dyDescent="0.2">
      <c r="B26" s="57"/>
      <c r="C26" s="57"/>
      <c r="D26" s="57"/>
      <c r="E26" s="57"/>
      <c r="F26" s="57"/>
      <c r="G26" s="57"/>
      <c r="H26" s="57"/>
      <c r="I26" s="57"/>
      <c r="J26" s="57"/>
      <c r="K26" s="57"/>
    </row>
    <row r="27" spans="1:12" s="31" customFormat="1" ht="15" customHeight="1" x14ac:dyDescent="0.2">
      <c r="B27" s="57"/>
      <c r="C27" s="57"/>
      <c r="D27" s="57"/>
      <c r="E27" s="57"/>
      <c r="F27" s="57"/>
      <c r="G27" s="57"/>
      <c r="H27" s="57"/>
      <c r="I27" s="57"/>
      <c r="J27" s="57"/>
      <c r="K27" s="57"/>
    </row>
    <row r="28" spans="1:12" ht="15" customHeight="1" x14ac:dyDescent="0.2">
      <c r="A28" s="32">
        <v>6</v>
      </c>
      <c r="B28" s="51" t="s">
        <v>16</v>
      </c>
      <c r="C28" s="56"/>
      <c r="D28" s="56"/>
      <c r="E28" s="56"/>
      <c r="F28" s="56"/>
      <c r="G28" s="56"/>
      <c r="H28" s="56"/>
      <c r="I28" s="56"/>
      <c r="J28" s="56"/>
      <c r="K28" s="56"/>
    </row>
    <row r="29" spans="1:12" x14ac:dyDescent="0.2">
      <c r="B29" s="37"/>
      <c r="C29" s="37"/>
      <c r="D29" s="37"/>
      <c r="E29" s="37"/>
      <c r="F29" s="37"/>
      <c r="G29" s="37"/>
      <c r="H29" s="37"/>
      <c r="I29" s="37"/>
      <c r="J29" s="37"/>
      <c r="K29" s="37"/>
    </row>
    <row r="30" spans="1:12" x14ac:dyDescent="0.2">
      <c r="A30" s="31"/>
      <c r="B30" s="37"/>
      <c r="C30" s="37"/>
      <c r="D30" s="37"/>
      <c r="E30" s="37"/>
      <c r="F30" s="37"/>
      <c r="G30" s="37"/>
      <c r="H30" s="37"/>
      <c r="I30" s="37"/>
      <c r="J30" s="37"/>
      <c r="K30" s="37"/>
    </row>
    <row r="31" spans="1:12" x14ac:dyDescent="0.2">
      <c r="B31" s="37"/>
      <c r="C31" s="37"/>
      <c r="D31" s="37"/>
      <c r="E31" s="37"/>
      <c r="F31" s="37"/>
      <c r="G31" s="37"/>
      <c r="H31" s="37"/>
      <c r="I31" s="37"/>
      <c r="J31" s="37"/>
      <c r="K31" s="37"/>
    </row>
    <row r="32" spans="1:12" x14ac:dyDescent="0.2">
      <c r="B32" s="37"/>
      <c r="C32" s="37"/>
      <c r="D32" s="37"/>
      <c r="E32" s="37"/>
      <c r="F32" s="37"/>
      <c r="G32" s="37"/>
      <c r="H32" s="37"/>
      <c r="I32" s="37"/>
      <c r="J32" s="37"/>
      <c r="K32" s="37"/>
    </row>
    <row r="33" spans="1:11" x14ac:dyDescent="0.2">
      <c r="A33" s="32"/>
      <c r="C33" s="37"/>
      <c r="D33" s="37"/>
      <c r="E33" s="37"/>
      <c r="F33" s="37"/>
      <c r="G33" s="37"/>
      <c r="H33" s="37"/>
      <c r="I33" s="37"/>
      <c r="J33" s="37"/>
      <c r="K33" s="37"/>
    </row>
    <row r="34" spans="1:11" x14ac:dyDescent="0.2">
      <c r="B34" s="37"/>
      <c r="C34" s="37"/>
      <c r="D34" s="37"/>
      <c r="E34" s="37"/>
      <c r="F34" s="37"/>
      <c r="G34" s="37"/>
      <c r="H34" s="37"/>
      <c r="I34" s="37"/>
      <c r="J34" s="37"/>
      <c r="K34" s="37"/>
    </row>
    <row r="35" spans="1:11" x14ac:dyDescent="0.2">
      <c r="B35" s="37"/>
      <c r="C35" s="37"/>
      <c r="D35" s="37"/>
      <c r="E35" s="37"/>
      <c r="F35" s="37"/>
      <c r="G35" s="37"/>
      <c r="H35" s="37"/>
      <c r="I35" s="37"/>
      <c r="J35" s="37"/>
      <c r="K35" s="37"/>
    </row>
  </sheetData>
  <sheetProtection algorithmName="SHA-512" hashValue="TVmSWNcWgKkzRngN1KFsyBGnB5og1iALROB3e1D8OS6twNbn38lqQm9HsqfO4th+2EpbD77ddM/QQAwwyexPoQ==" saltValue="IwHx+qLX7qxy0r3PBVdnyg==" spinCount="100000" sheet="1" objects="1" scenarios="1"/>
  <protectedRanges>
    <protectedRange algorithmName="SHA-512" hashValue="NomwYU7Es9oq1IT+QgH55H/AksDm+/OgsdcNPuMJi5SnIGT5Ga01voS8+kj/s2v4auxW5D7JnlOp5OSZniZCig==" saltValue="tcMA1TyJ++MK1M/EwT3RMw==" spinCount="100000" sqref="B10" name="Range1"/>
    <protectedRange algorithmName="SHA-512" hashValue="AU7cc6eky0vpnnEV+zv7dbWU9R5oV3zdxvmyQuOIsbc8wjh5ZWTqv3Gt6fmZAxsHQOTaI1cl+ZvRo7bz3xdplA==" saltValue="xr8Cyx0RGICV2aApP4E8oQ==" spinCount="100000" sqref="C10:C15" name="Range2"/>
  </protectedRanges>
  <mergeCells count="6">
    <mergeCell ref="E7:K7"/>
    <mergeCell ref="E8:G8"/>
    <mergeCell ref="H8:H16"/>
    <mergeCell ref="I8:K8"/>
    <mergeCell ref="B22:K23"/>
    <mergeCell ref="B25:K27"/>
  </mergeCells>
  <pageMargins left="0.7" right="0.7" top="0.75" bottom="0.75" header="0.3" footer="0.3"/>
  <pageSetup scale="8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Group A Investors</vt:lpstr>
      <vt:lpstr>Group B Investors</vt:lpstr>
      <vt:lpstr>Group C Investors</vt:lpstr>
      <vt:lpstr>'Group A Investors'!Print_Area</vt:lpstr>
      <vt:lpstr>'Group B Investors'!Print_Area</vt:lpstr>
      <vt:lpstr>'Group C Investors'!Print_Area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Haystack Houses</dc:creator>
  <cp:lastModifiedBy>Haystack Houses</cp:lastModifiedBy>
  <cp:lastPrinted>2021-11-12T19:16:25Z</cp:lastPrinted>
  <dcterms:created xsi:type="dcterms:W3CDTF">2021-10-04T01:31:01Z</dcterms:created>
  <dcterms:modified xsi:type="dcterms:W3CDTF">2021-11-12T19:23:46Z</dcterms:modified>
</cp:coreProperties>
</file>